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ilodid\Desktop\"/>
    </mc:Choice>
  </mc:AlternateContent>
  <bookViews>
    <workbookView xWindow="0" yWindow="0" windowWidth="24756" windowHeight="12456"/>
  </bookViews>
  <sheets>
    <sheet name="Рахунок" sheetId="2" r:id="rId1"/>
    <sheet name="Продукція" sheetId="3" r:id="rId2"/>
    <sheet name="Замовники" sheetId="4" r:id="rId3"/>
    <sheet name="Одиниці виміру" sheetId="5" r:id="rId4"/>
  </sheets>
  <definedNames>
    <definedName name="Замовники">Замовники!$C$2:$C$30</definedName>
    <definedName name="Одиниці_виміру">'Одиниці виміру'!$C$2:$C$31</definedName>
    <definedName name="Продукція">Продукція!$C$3:$C$30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2" i="4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" i="3"/>
  <c r="G9" i="2" l="1"/>
  <c r="G25" i="2" l="1"/>
  <c r="G27" i="2" s="1"/>
  <c r="G28" i="2" l="1"/>
  <c r="G6" i="2" s="1"/>
</calcChain>
</file>

<file path=xl/comments1.xml><?xml version="1.0" encoding="utf-8"?>
<comments xmlns="http://schemas.openxmlformats.org/spreadsheetml/2006/main">
  <authors>
    <author>Serhii Maksymenko</author>
  </authors>
  <commentList>
    <comment ref="G4" authorId="0" shapeId="0">
      <text>
        <r>
          <rPr>
            <b/>
            <sz val="9"/>
            <color indexed="81"/>
            <rFont val="Tahoma"/>
            <family val="2"/>
            <charset val="204"/>
          </rPr>
          <t>Serhii Maksymenko:</t>
        </r>
        <r>
          <rPr>
            <sz val="9"/>
            <color indexed="81"/>
            <rFont val="Tahoma"/>
            <family val="2"/>
            <charset val="204"/>
          </rPr>
          <t xml:space="preserve">
ЕДРПОУ постачальника без найменування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  <charset val="204"/>
          </rPr>
          <t>Serhii Maksymenko:</t>
        </r>
        <r>
          <rPr>
            <sz val="9"/>
            <color indexed="81"/>
            <rFont val="Tahoma"/>
            <family val="2"/>
            <charset val="204"/>
          </rPr>
          <t xml:space="preserve">
Поле кодується за довідником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  <charset val="204"/>
          </rPr>
          <t>Serhii Maksymenko:</t>
        </r>
        <r>
          <rPr>
            <sz val="9"/>
            <color indexed="81"/>
            <rFont val="Tahoma"/>
            <family val="2"/>
            <charset val="204"/>
          </rPr>
          <t xml:space="preserve">
Поле кодується за довідником</t>
        </r>
      </text>
    </comment>
  </commentList>
</comments>
</file>

<file path=xl/sharedStrings.xml><?xml version="1.0" encoding="utf-8"?>
<sst xmlns="http://schemas.openxmlformats.org/spreadsheetml/2006/main" count="204" uniqueCount="202">
  <si>
    <t>№</t>
  </si>
  <si>
    <t>Найменування</t>
  </si>
  <si>
    <t>Кількість</t>
  </si>
  <si>
    <t>ЕДРПОУ постачальника:</t>
  </si>
  <si>
    <t>Дата рахунку:</t>
  </si>
  <si>
    <t>Ціна без 
ПДВ, грн</t>
  </si>
  <si>
    <t>Сума без 
ПДВ, грн</t>
  </si>
  <si>
    <t>Разом без ПДВ:</t>
  </si>
  <si>
    <t>% ПДВ:</t>
  </si>
  <si>
    <t>ПДВ:</t>
  </si>
  <si>
    <t>УСЬОГО З ПДВ:</t>
  </si>
  <si>
    <t>Номер рахунку:</t>
  </si>
  <si>
    <t>Тип оплаты:</t>
  </si>
  <si>
    <t>Одиниця виміру</t>
  </si>
  <si>
    <t>Код ресурсу</t>
  </si>
  <si>
    <t>шт</t>
  </si>
  <si>
    <t>кг</t>
  </si>
  <si>
    <t>т</t>
  </si>
  <si>
    <t>ЕДРПОУ замовника:</t>
  </si>
  <si>
    <t>Позначення</t>
  </si>
  <si>
    <t>F01010000000001</t>
  </si>
  <si>
    <t>Хліб</t>
  </si>
  <si>
    <t>F01010000000005</t>
  </si>
  <si>
    <t>Батон</t>
  </si>
  <si>
    <t>F01010000000015</t>
  </si>
  <si>
    <t>Борошно</t>
  </si>
  <si>
    <t>F01010000000020</t>
  </si>
  <si>
    <t>Сухарі</t>
  </si>
  <si>
    <t>F01010000000025</t>
  </si>
  <si>
    <t>Сухе печиво</t>
  </si>
  <si>
    <t>F01010000000030</t>
  </si>
  <si>
    <t>Крупи</t>
  </si>
  <si>
    <t>F01010000000035</t>
  </si>
  <si>
    <t>Пластівці</t>
  </si>
  <si>
    <t>F01010000000040</t>
  </si>
  <si>
    <t>Макаронні вироби</t>
  </si>
  <si>
    <t>F01010000000045</t>
  </si>
  <si>
    <t>Яйця</t>
  </si>
  <si>
    <t>F01010000000050</t>
  </si>
  <si>
    <t>М'ясо великої  рогатої худоби</t>
  </si>
  <si>
    <t>F01010000000055</t>
  </si>
  <si>
    <t>Свинина</t>
  </si>
  <si>
    <t>F01010000000060</t>
  </si>
  <si>
    <t>М'ясо птиці</t>
  </si>
  <si>
    <t>F01010000000065</t>
  </si>
  <si>
    <t>Консерви</t>
  </si>
  <si>
    <t>F01010000000070</t>
  </si>
  <si>
    <t>Цукор</t>
  </si>
  <si>
    <t>F01010000000075</t>
  </si>
  <si>
    <t>Олія соняшникова</t>
  </si>
  <si>
    <t>F01010000000080</t>
  </si>
  <si>
    <t>Сир</t>
  </si>
  <si>
    <t>F01010000000085</t>
  </si>
  <si>
    <t>Згущене  молоко</t>
  </si>
  <si>
    <t>F01010000000090</t>
  </si>
  <si>
    <t>Вершкове масло</t>
  </si>
  <si>
    <t>F01010000000091</t>
  </si>
  <si>
    <t>Молоко сухе</t>
  </si>
  <si>
    <t>F01010000000095</t>
  </si>
  <si>
    <t>Сіль</t>
  </si>
  <si>
    <t>F01010000000100</t>
  </si>
  <si>
    <t>Пшениця</t>
  </si>
  <si>
    <t>F01010000000105</t>
  </si>
  <si>
    <t>Безалкогольні напої</t>
  </si>
  <si>
    <t>F01010000000110</t>
  </si>
  <si>
    <t>Чай</t>
  </si>
  <si>
    <t>F01010000000115</t>
  </si>
  <si>
    <t>Кава</t>
  </si>
  <si>
    <t>F01010000000120</t>
  </si>
  <si>
    <t>Супи</t>
  </si>
  <si>
    <t>F01010000000125</t>
  </si>
  <si>
    <t>Бульйони  (порошкоподібні, у кубиках тощо)</t>
  </si>
  <si>
    <t>F01010000000130</t>
  </si>
  <si>
    <t>Дріжджі</t>
  </si>
  <si>
    <t>F01010000000135</t>
  </si>
  <si>
    <t>Дитяче харчування</t>
  </si>
  <si>
    <t>Код + найменування</t>
  </si>
  <si>
    <t>Код продукції</t>
  </si>
  <si>
    <t>20089290</t>
  </si>
  <si>
    <t>13366926</t>
  </si>
  <si>
    <t>00022467</t>
  </si>
  <si>
    <t>00022504</t>
  </si>
  <si>
    <t>20567921</t>
  </si>
  <si>
    <t>00022533</t>
  </si>
  <si>
    <t>00022543</t>
  </si>
  <si>
    <t>00022473</t>
  </si>
  <si>
    <t>00022450</t>
  </si>
  <si>
    <t>00022562</t>
  </si>
  <si>
    <t>00022579</t>
  </si>
  <si>
    <t>00022585</t>
  </si>
  <si>
    <t>00022591</t>
  </si>
  <si>
    <t>13986712</t>
  </si>
  <si>
    <t>14005581</t>
  </si>
  <si>
    <t>00022622</t>
  </si>
  <si>
    <t>23912956</t>
  </si>
  <si>
    <t>00022645</t>
  </si>
  <si>
    <t>22985083</t>
  </si>
  <si>
    <t>00022668</t>
  </si>
  <si>
    <t>00022680</t>
  </si>
  <si>
    <t>00022674</t>
  </si>
  <si>
    <t>00022527</t>
  </si>
  <si>
    <t>00012925</t>
  </si>
  <si>
    <t>37471967</t>
  </si>
  <si>
    <t>37508596</t>
  </si>
  <si>
    <t>00022489</t>
  </si>
  <si>
    <t>00022496</t>
  </si>
  <si>
    <t>00013741</t>
  </si>
  <si>
    <t>ЕДРПОУ</t>
  </si>
  <si>
    <t>Найменування замовника</t>
  </si>
  <si>
    <t>ЕДОПОУ + найменування</t>
  </si>
  <si>
    <t>Вінницька ВА</t>
  </si>
  <si>
    <t>Волинська ВА</t>
  </si>
  <si>
    <t>Дніпропетровська ВА</t>
  </si>
  <si>
    <t>Донецька ВА</t>
  </si>
  <si>
    <t>Житомирська ВА</t>
  </si>
  <si>
    <t>Закарпатська ВА</t>
  </si>
  <si>
    <t>Запорізька ВА</t>
  </si>
  <si>
    <t>Івано-Франківська ВА</t>
  </si>
  <si>
    <t>Київська ВА</t>
  </si>
  <si>
    <t>Київська міська ВА</t>
  </si>
  <si>
    <t>Кіровоградська ВА</t>
  </si>
  <si>
    <t>Луганська ВА</t>
  </si>
  <si>
    <t>Львівська ВА</t>
  </si>
  <si>
    <t>Миколаївська ВА</t>
  </si>
  <si>
    <t>Одеська ВА</t>
  </si>
  <si>
    <t>Полтавська ВА</t>
  </si>
  <si>
    <t>Рівненська ВА</t>
  </si>
  <si>
    <t>Сумська ВА</t>
  </si>
  <si>
    <t>Тернопільська ВА</t>
  </si>
  <si>
    <t>Харківська ВА</t>
  </si>
  <si>
    <t>Херсонська ВА</t>
  </si>
  <si>
    <t>Хмельницька ВА</t>
  </si>
  <si>
    <t>Черкаська ВА</t>
  </si>
  <si>
    <t>Чернівецька ВА</t>
  </si>
  <si>
    <t>Чернігівська ВА</t>
  </si>
  <si>
    <t>МінАгро</t>
  </si>
  <si>
    <t>МінЕкономіки</t>
  </si>
  <si>
    <t>МОЗ</t>
  </si>
  <si>
    <t>МінПаливаТаЕнергетики</t>
  </si>
  <si>
    <t>Сума до сплати:</t>
  </si>
  <si>
    <t>00022668 Черкаська ВА</t>
  </si>
  <si>
    <t>Відсоток</t>
  </si>
  <si>
    <t>%</t>
  </si>
  <si>
    <t>Грам</t>
  </si>
  <si>
    <t>г</t>
  </si>
  <si>
    <t>Децилітр</t>
  </si>
  <si>
    <t>дл</t>
  </si>
  <si>
    <t>Дециметр</t>
  </si>
  <si>
    <t>дм</t>
  </si>
  <si>
    <t>Доба</t>
  </si>
  <si>
    <t>доб</t>
  </si>
  <si>
    <t>Доза</t>
  </si>
  <si>
    <t>доз</t>
  </si>
  <si>
    <t>Квадратний дециметр</t>
  </si>
  <si>
    <t>дм2</t>
  </si>
  <si>
    <t>Квадратний метр</t>
  </si>
  <si>
    <t>м2</t>
  </si>
  <si>
    <t>Квадратний міліметр</t>
  </si>
  <si>
    <t>мм2</t>
  </si>
  <si>
    <t>Квадратний сантиметр</t>
  </si>
  <si>
    <t>см2</t>
  </si>
  <si>
    <t>Квартал</t>
  </si>
  <si>
    <t>кв</t>
  </si>
  <si>
    <t>Кілограм</t>
  </si>
  <si>
    <t>Код</t>
  </si>
  <si>
    <t>Кілометр</t>
  </si>
  <si>
    <t>км</t>
  </si>
  <si>
    <t>Кубічний дециметр</t>
  </si>
  <si>
    <t>дм3</t>
  </si>
  <si>
    <t>Кубічний метр</t>
  </si>
  <si>
    <t>м3</t>
  </si>
  <si>
    <t>Кубічний міліметр</t>
  </si>
  <si>
    <t>мм3</t>
  </si>
  <si>
    <t>Кубічний сантиметр</t>
  </si>
  <si>
    <t>см3</t>
  </si>
  <si>
    <t>Літр</t>
  </si>
  <si>
    <t>л</t>
  </si>
  <si>
    <t>Метр</t>
  </si>
  <si>
    <t>м</t>
  </si>
  <si>
    <t>Міліграм</t>
  </si>
  <si>
    <t>мг</t>
  </si>
  <si>
    <t>Мілілітр</t>
  </si>
  <si>
    <t>мл</t>
  </si>
  <si>
    <t>Міліметр</t>
  </si>
  <si>
    <t>мм</t>
  </si>
  <si>
    <t>Місяць</t>
  </si>
  <si>
    <t>міс</t>
  </si>
  <si>
    <t>Півріччя</t>
  </si>
  <si>
    <t>півріч</t>
  </si>
  <si>
    <t>Погонний метр</t>
  </si>
  <si>
    <t>пог.м</t>
  </si>
  <si>
    <t>Рік</t>
  </si>
  <si>
    <t>р.</t>
  </si>
  <si>
    <t>Сантиметр</t>
  </si>
  <si>
    <t>см</t>
  </si>
  <si>
    <t>Тонна метрична</t>
  </si>
  <si>
    <t>Центнер (= 100 кг)</t>
  </si>
  <si>
    <t>ц</t>
  </si>
  <si>
    <t>Штука</t>
  </si>
  <si>
    <t>Передоплата</t>
  </si>
  <si>
    <t>00381152</t>
  </si>
  <si>
    <t>10/01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</si>
</sst>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0"/>
    <numFmt numFmtId="165" formatCode="#,##0.0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.25"/>
      <color theme="1"/>
      <name val="Tahoma"/>
      <family val="2"/>
      <charset val="204"/>
    </font>
    <font>
      <sz val="8.25"/>
      <color theme="1"/>
      <name val="Tahoma"/>
      <family val="2"/>
      <charset val="204"/>
    </font>
    <font>
      <b/>
      <sz val="8.25"/>
      <color theme="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3" borderId="1" xfId="0" applyFill="1" applyBorder="1"/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3" borderId="2" xfId="0" applyFill="1" applyBorder="1"/>
    <xf numFmtId="3" fontId="0" fillId="3" borderId="2" xfId="0" applyNumberFormat="1" applyFill="1" applyBorder="1"/>
    <xf numFmtId="4" fontId="0" fillId="3" borderId="2" xfId="0" applyNumberFormat="1" applyFill="1" applyBorder="1"/>
    <xf numFmtId="4" fontId="0" fillId="3" borderId="1" xfId="0" applyNumberFormat="1" applyFill="1" applyBorder="1"/>
    <xf numFmtId="0" fontId="3" fillId="0" borderId="13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3" borderId="2" xfId="0" applyNumberFormat="1" applyFill="1" applyBorder="1"/>
    <xf numFmtId="0" fontId="2" fillId="4" borderId="28" xfId="0" applyFont="1" applyFill="1" applyBorder="1" applyAlignment="1">
      <alignment horizontal="center" vertical="center"/>
    </xf>
    <xf numFmtId="0" fontId="0" fillId="0" borderId="18" xfId="0" applyBorder="1"/>
    <xf numFmtId="0" fontId="0" fillId="0" borderId="21" xfId="0" applyBorder="1"/>
    <xf numFmtId="0" fontId="0" fillId="0" borderId="24" xfId="0" applyBorder="1"/>
    <xf numFmtId="14" fontId="0" fillId="3" borderId="31" xfId="0" applyNumberFormat="1" applyFill="1" applyBorder="1" applyAlignment="1">
      <alignment horizontal="left"/>
    </xf>
    <xf numFmtId="49" fontId="0" fillId="3" borderId="18" xfId="0" applyNumberFormat="1" applyFill="1" applyBorder="1"/>
    <xf numFmtId="0" fontId="0" fillId="3" borderId="18" xfId="0" applyFill="1" applyBorder="1"/>
    <xf numFmtId="4" fontId="0" fillId="3" borderId="21" xfId="0" applyNumberFormat="1" applyFill="1" applyBorder="1" applyAlignment="1">
      <alignment horizontal="left"/>
    </xf>
    <xf numFmtId="4" fontId="0" fillId="0" borderId="31" xfId="0" applyNumberFormat="1" applyBorder="1"/>
    <xf numFmtId="9" fontId="0" fillId="3" borderId="18" xfId="0" applyNumberFormat="1" applyFill="1" applyBorder="1"/>
    <xf numFmtId="4" fontId="0" fillId="0" borderId="18" xfId="0" applyNumberFormat="1" applyBorder="1"/>
    <xf numFmtId="4" fontId="0" fillId="0" borderId="21" xfId="0" applyNumberFormat="1" applyBorder="1"/>
    <xf numFmtId="0" fontId="4" fillId="4" borderId="28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165" fontId="0" fillId="3" borderId="2" xfId="0" applyNumberFormat="1" applyFill="1" applyBorder="1"/>
    <xf numFmtId="164" fontId="3" fillId="0" borderId="13" xfId="0" applyNumberFormat="1" applyFont="1" applyBorder="1" applyAlignment="1">
      <alignment vertical="center"/>
    </xf>
    <xf numFmtId="0" fontId="1" fillId="0" borderId="19" xfId="0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17" xfId="0" applyFont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0" fillId="0" borderId="32" xfId="0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4" borderId="1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G28"/>
  <sheetViews>
    <sheetView tabSelected="1" view="pageBreakPreview" zoomScaleNormal="100" zoomScaleSheetLayoutView="100" workbookViewId="0">
      <selection activeCell="D23" sqref="D23"/>
    </sheetView>
  </sheetViews>
  <sheetFormatPr defaultRowHeight="14.4" x14ac:dyDescent="0.3"/>
  <cols>
    <col min="1" max="1" width="3.88671875" customWidth="1"/>
    <col min="2" max="2" width="60" customWidth="1"/>
    <col min="3" max="3" width="39" customWidth="1"/>
    <col min="4" max="4" width="13.109375" customWidth="1"/>
    <col min="5" max="5" width="10.6640625" customWidth="1"/>
    <col min="6" max="6" width="16" customWidth="1"/>
    <col min="7" max="7" width="23.33203125" customWidth="1"/>
  </cols>
  <sheetData>
    <row r="1" spans="1:7" x14ac:dyDescent="0.3">
      <c r="A1" s="46" t="str">
        <f>CONCATENATE("РАХУНОК НА ОПЛАТУ №:",G2," від ",G1)</f>
        <v>РАХУНОК НА ОПЛАТУ №:10/01 від 44592</v>
      </c>
      <c r="B1" s="47"/>
      <c r="C1" s="47"/>
      <c r="D1" s="41" t="s">
        <v>4</v>
      </c>
      <c r="E1" s="42"/>
      <c r="F1" s="42"/>
      <c r="G1" s="24">
        <v>44592</v>
      </c>
    </row>
    <row r="2" spans="1:7" x14ac:dyDescent="0.3">
      <c r="A2" s="48"/>
      <c r="B2" s="49"/>
      <c r="C2" s="49"/>
      <c r="D2" s="43" t="s">
        <v>11</v>
      </c>
      <c r="E2" s="44"/>
      <c r="F2" s="44"/>
      <c r="G2" s="25" t="s">
        <v>201</v>
      </c>
    </row>
    <row r="3" spans="1:7" x14ac:dyDescent="0.3">
      <c r="A3" s="48"/>
      <c r="B3" s="49"/>
      <c r="C3" s="49"/>
      <c r="D3" s="43" t="s">
        <v>18</v>
      </c>
      <c r="E3" s="44"/>
      <c r="F3" s="44"/>
      <c r="G3" s="25" t="s">
        <v>140</v>
      </c>
    </row>
    <row r="4" spans="1:7" x14ac:dyDescent="0.3">
      <c r="A4" s="48"/>
      <c r="B4" s="49"/>
      <c r="C4" s="49"/>
      <c r="D4" s="43" t="s">
        <v>3</v>
      </c>
      <c r="E4" s="44"/>
      <c r="F4" s="44"/>
      <c r="G4" s="25" t="s">
        <v>200</v>
      </c>
    </row>
    <row r="5" spans="1:7" ht="15" customHeight="1" x14ac:dyDescent="0.3">
      <c r="A5" s="48"/>
      <c r="B5" s="49"/>
      <c r="C5" s="49"/>
      <c r="D5" s="43" t="s">
        <v>12</v>
      </c>
      <c r="E5" s="44"/>
      <c r="F5" s="44"/>
      <c r="G5" s="26" t="s">
        <v>199</v>
      </c>
    </row>
    <row r="6" spans="1:7" ht="15" thickBot="1" x14ac:dyDescent="0.35">
      <c r="A6" s="50"/>
      <c r="B6" s="51"/>
      <c r="C6" s="51"/>
      <c r="D6" s="39" t="s">
        <v>139</v>
      </c>
      <c r="E6" s="40"/>
      <c r="F6" s="40"/>
      <c r="G6" s="27">
        <f>G28*0.3</f>
        <v>0</v>
      </c>
    </row>
    <row r="7" spans="1:7" ht="15" thickBot="1" x14ac:dyDescent="0.35">
      <c r="A7" s="52"/>
      <c r="B7" s="52"/>
      <c r="C7" s="52"/>
      <c r="D7" s="53"/>
      <c r="E7" s="53"/>
      <c r="F7" s="53"/>
      <c r="G7" s="53"/>
    </row>
    <row r="8" spans="1:7" ht="29.4" thickBot="1" x14ac:dyDescent="0.35">
      <c r="A8" s="2" t="s">
        <v>0</v>
      </c>
      <c r="B8" s="3" t="s">
        <v>1</v>
      </c>
      <c r="C8" s="3" t="s">
        <v>14</v>
      </c>
      <c r="D8" s="3" t="s">
        <v>2</v>
      </c>
      <c r="E8" s="4" t="s">
        <v>13</v>
      </c>
      <c r="F8" s="4" t="s">
        <v>5</v>
      </c>
      <c r="G8" s="5" t="s">
        <v>6</v>
      </c>
    </row>
    <row r="9" spans="1:7" ht="15.75" customHeight="1" x14ac:dyDescent="0.3">
      <c r="A9" s="6">
        <v>1</v>
      </c>
      <c r="B9" s="6"/>
      <c r="C9" s="19"/>
      <c r="D9" s="37"/>
      <c r="E9" s="7"/>
      <c r="F9" s="8"/>
      <c r="G9" s="8">
        <f>ROUND(D9*F9,2)</f>
        <v>0</v>
      </c>
    </row>
    <row r="10" spans="1:7" ht="15.75" customHeight="1" x14ac:dyDescent="0.3">
      <c r="A10" s="6">
        <v>2</v>
      </c>
      <c r="B10" s="6"/>
      <c r="C10" s="19"/>
      <c r="D10" s="37"/>
      <c r="E10" s="7"/>
      <c r="F10" s="8"/>
      <c r="G10" s="8">
        <f t="shared" ref="G10:G23" si="0">ROUND(D10*F10,2)</f>
        <v>0</v>
      </c>
    </row>
    <row r="11" spans="1:7" ht="15.75" customHeight="1" x14ac:dyDescent="0.3">
      <c r="A11" s="6">
        <v>3</v>
      </c>
      <c r="B11" s="6"/>
      <c r="C11" s="19"/>
      <c r="D11" s="37"/>
      <c r="E11" s="7"/>
      <c r="F11" s="8"/>
      <c r="G11" s="8">
        <f t="shared" si="0"/>
        <v>0</v>
      </c>
    </row>
    <row r="12" spans="1:7" ht="15.75" customHeight="1" x14ac:dyDescent="0.3">
      <c r="A12" s="6">
        <v>4</v>
      </c>
      <c r="B12" s="6"/>
      <c r="C12" s="19"/>
      <c r="D12" s="37"/>
      <c r="E12" s="7"/>
      <c r="F12" s="8"/>
      <c r="G12" s="8">
        <f t="shared" si="0"/>
        <v>0</v>
      </c>
    </row>
    <row r="13" spans="1:7" ht="15.75" customHeight="1" x14ac:dyDescent="0.3">
      <c r="A13" s="6">
        <v>5</v>
      </c>
      <c r="B13" s="6"/>
      <c r="C13" s="19"/>
      <c r="D13" s="37"/>
      <c r="E13" s="7"/>
      <c r="F13" s="8"/>
      <c r="G13" s="8">
        <f t="shared" si="0"/>
        <v>0</v>
      </c>
    </row>
    <row r="14" spans="1:7" ht="15.75" customHeight="1" x14ac:dyDescent="0.3">
      <c r="A14" s="6">
        <v>6</v>
      </c>
      <c r="B14" s="6"/>
      <c r="C14" s="19"/>
      <c r="D14" s="37"/>
      <c r="E14" s="7"/>
      <c r="F14" s="8"/>
      <c r="G14" s="8">
        <f t="shared" si="0"/>
        <v>0</v>
      </c>
    </row>
    <row r="15" spans="1:7" ht="15.75" customHeight="1" x14ac:dyDescent="0.3">
      <c r="A15" s="6">
        <v>7</v>
      </c>
      <c r="B15" s="6"/>
      <c r="C15" s="19"/>
      <c r="D15" s="37"/>
      <c r="E15" s="7"/>
      <c r="F15" s="8"/>
      <c r="G15" s="8">
        <f t="shared" si="0"/>
        <v>0</v>
      </c>
    </row>
    <row r="16" spans="1:7" ht="15.75" customHeight="1" x14ac:dyDescent="0.3">
      <c r="A16" s="6">
        <v>8</v>
      </c>
      <c r="B16" s="6"/>
      <c r="C16" s="19"/>
      <c r="D16" s="37"/>
      <c r="E16" s="7"/>
      <c r="F16" s="8"/>
      <c r="G16" s="8">
        <f t="shared" si="0"/>
        <v>0</v>
      </c>
    </row>
    <row r="17" spans="1:7" ht="15.75" customHeight="1" x14ac:dyDescent="0.3">
      <c r="A17" s="6">
        <v>9</v>
      </c>
      <c r="B17" s="6"/>
      <c r="C17" s="19"/>
      <c r="D17" s="37"/>
      <c r="E17" s="7"/>
      <c r="F17" s="8"/>
      <c r="G17" s="8">
        <f t="shared" si="0"/>
        <v>0</v>
      </c>
    </row>
    <row r="18" spans="1:7" ht="15.75" customHeight="1" x14ac:dyDescent="0.3">
      <c r="A18" s="6">
        <v>10</v>
      </c>
      <c r="B18" s="6"/>
      <c r="C18" s="19"/>
      <c r="D18" s="37"/>
      <c r="E18" s="7"/>
      <c r="F18" s="8"/>
      <c r="G18" s="8">
        <f t="shared" si="0"/>
        <v>0</v>
      </c>
    </row>
    <row r="19" spans="1:7" ht="15.75" customHeight="1" x14ac:dyDescent="0.3">
      <c r="A19" s="6">
        <v>11</v>
      </c>
      <c r="B19" s="6"/>
      <c r="C19" s="19"/>
      <c r="D19" s="37"/>
      <c r="E19" s="7"/>
      <c r="F19" s="8"/>
      <c r="G19" s="8">
        <f t="shared" si="0"/>
        <v>0</v>
      </c>
    </row>
    <row r="20" spans="1:7" x14ac:dyDescent="0.3">
      <c r="A20" s="6">
        <v>12</v>
      </c>
      <c r="B20" s="1"/>
      <c r="C20" s="19"/>
      <c r="D20" s="37"/>
      <c r="E20" s="7"/>
      <c r="F20" s="9"/>
      <c r="G20" s="8">
        <f t="shared" si="0"/>
        <v>0</v>
      </c>
    </row>
    <row r="21" spans="1:7" x14ac:dyDescent="0.3">
      <c r="A21" s="6">
        <v>13</v>
      </c>
      <c r="B21" s="1"/>
      <c r="C21" s="19"/>
      <c r="D21" s="37"/>
      <c r="E21" s="7"/>
      <c r="F21" s="9"/>
      <c r="G21" s="8">
        <f t="shared" si="0"/>
        <v>0</v>
      </c>
    </row>
    <row r="22" spans="1:7" x14ac:dyDescent="0.3">
      <c r="A22" s="6">
        <v>14</v>
      </c>
      <c r="B22" s="1"/>
      <c r="C22" s="19"/>
      <c r="D22" s="37"/>
      <c r="E22" s="7"/>
      <c r="F22" s="9"/>
      <c r="G22" s="8">
        <f t="shared" si="0"/>
        <v>0</v>
      </c>
    </row>
    <row r="23" spans="1:7" x14ac:dyDescent="0.3">
      <c r="A23" s="6">
        <v>15</v>
      </c>
      <c r="B23" s="1"/>
      <c r="C23" s="19"/>
      <c r="D23" s="37"/>
      <c r="E23" s="7"/>
      <c r="F23" s="9"/>
      <c r="G23" s="8">
        <f t="shared" si="0"/>
        <v>0</v>
      </c>
    </row>
    <row r="24" spans="1:7" ht="15" thickBot="1" x14ac:dyDescent="0.35">
      <c r="A24" s="45"/>
      <c r="B24" s="45"/>
      <c r="C24" s="45"/>
      <c r="D24" s="45"/>
      <c r="E24" s="45"/>
      <c r="F24" s="45"/>
      <c r="G24" s="45"/>
    </row>
    <row r="25" spans="1:7" x14ac:dyDescent="0.3">
      <c r="A25" s="54"/>
      <c r="B25" s="54"/>
      <c r="C25" s="55"/>
      <c r="D25" s="41" t="s">
        <v>7</v>
      </c>
      <c r="E25" s="42"/>
      <c r="F25" s="42"/>
      <c r="G25" s="28">
        <f>SUM(G9:G23)</f>
        <v>0</v>
      </c>
    </row>
    <row r="26" spans="1:7" x14ac:dyDescent="0.3">
      <c r="A26" s="54"/>
      <c r="B26" s="54"/>
      <c r="C26" s="55"/>
      <c r="D26" s="43" t="s">
        <v>8</v>
      </c>
      <c r="E26" s="44"/>
      <c r="F26" s="44"/>
      <c r="G26" s="29">
        <v>0.2</v>
      </c>
    </row>
    <row r="27" spans="1:7" x14ac:dyDescent="0.3">
      <c r="A27" s="54"/>
      <c r="B27" s="54"/>
      <c r="C27" s="55"/>
      <c r="D27" s="43" t="s">
        <v>9</v>
      </c>
      <c r="E27" s="44"/>
      <c r="F27" s="44"/>
      <c r="G27" s="30">
        <f>ROUND(G25*G26,2)</f>
        <v>0</v>
      </c>
    </row>
    <row r="28" spans="1:7" ht="15" thickBot="1" x14ac:dyDescent="0.35">
      <c r="A28" s="54"/>
      <c r="B28" s="54"/>
      <c r="C28" s="55"/>
      <c r="D28" s="39" t="s">
        <v>10</v>
      </c>
      <c r="E28" s="40"/>
      <c r="F28" s="40"/>
      <c r="G28" s="31">
        <f>G25+G27</f>
        <v>0</v>
      </c>
    </row>
  </sheetData>
  <sheetProtection algorithmName="SHA-512" hashValue="njamjs9gMMg1KQqU91uCQ3sFkHwiSz3qc2KwAq7FLCD6jKzdCGYHQbOt+OJogAes6fdmXN8YFBGVLNt4+glNJQ==" saltValue="KxTWBpXLUsDWAsEzGGvtDw==" spinCount="100000" sheet="1" formatColumns="0" insertRows="0" deleteRows="0"/>
  <protectedRanges>
    <protectedRange sqref="G1:G6" name="Диапазон1"/>
    <protectedRange sqref="G26" name="Диапазон2"/>
    <protectedRange sqref="A9:XFD23" name="Диапазон3"/>
  </protectedRanges>
  <mergeCells count="14">
    <mergeCell ref="D28:F28"/>
    <mergeCell ref="D1:F1"/>
    <mergeCell ref="D2:F2"/>
    <mergeCell ref="D4:F4"/>
    <mergeCell ref="D5:F5"/>
    <mergeCell ref="D6:F6"/>
    <mergeCell ref="D3:F3"/>
    <mergeCell ref="A24:G24"/>
    <mergeCell ref="A1:C6"/>
    <mergeCell ref="A7:G7"/>
    <mergeCell ref="D25:F25"/>
    <mergeCell ref="D26:F26"/>
    <mergeCell ref="D27:F27"/>
    <mergeCell ref="A25:C28"/>
  </mergeCells>
  <dataValidations count="6">
    <dataValidation type="list" allowBlank="1" showInputMessage="1" showErrorMessage="1" sqref="G5">
      <formula1>"Передоплата,Оплата по факту"</formula1>
    </dataValidation>
    <dataValidation type="list" allowBlank="1" showInputMessage="1" showErrorMessage="1" sqref="G3">
      <formula1>Замовники</formula1>
    </dataValidation>
    <dataValidation type="list" allowBlank="1" showInputMessage="1" showErrorMessage="1" sqref="C9:C23">
      <formula1>Продукція</formula1>
    </dataValidation>
    <dataValidation type="list" allowBlank="1" showInputMessage="1" showErrorMessage="1" sqref="E9:E23">
      <formula1>Одиниці_виміру</formula1>
    </dataValidation>
    <dataValidation type="list" allowBlank="1" showInputMessage="1" showErrorMessage="1" sqref="G26">
      <formula1>"0%,1%,2%,3%,4%,5%,6%,7%,8%,9%,10%,11%,12%,13%,14%,15%,16%,17%,18%,19%,20%"</formula1>
    </dataValidation>
    <dataValidation type="date" allowBlank="1" showInputMessage="1" showErrorMessage="1" sqref="G1">
      <formula1>44562</formula1>
      <formula2>55153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0"/>
  <sheetViews>
    <sheetView workbookViewId="0">
      <selection activeCell="C16" sqref="C16"/>
    </sheetView>
  </sheetViews>
  <sheetFormatPr defaultRowHeight="14.4" x14ac:dyDescent="0.3"/>
  <cols>
    <col min="1" max="1" width="17.33203125" customWidth="1"/>
    <col min="2" max="2" width="36.33203125" customWidth="1"/>
    <col min="3" max="3" width="49.44140625" customWidth="1"/>
  </cols>
  <sheetData>
    <row r="1" spans="1:3" x14ac:dyDescent="0.3">
      <c r="A1" s="56" t="s">
        <v>77</v>
      </c>
      <c r="B1" s="58" t="s">
        <v>1</v>
      </c>
      <c r="C1" s="60" t="s">
        <v>76</v>
      </c>
    </row>
    <row r="2" spans="1:3" ht="15" thickBot="1" x14ac:dyDescent="0.35">
      <c r="A2" s="57"/>
      <c r="B2" s="59"/>
      <c r="C2" s="61"/>
    </row>
    <row r="3" spans="1:3" x14ac:dyDescent="0.3">
      <c r="A3" s="16" t="s">
        <v>20</v>
      </c>
      <c r="B3" s="17" t="s">
        <v>21</v>
      </c>
      <c r="C3" s="18" t="str">
        <f>CONCATENATE(A3," ",B3)</f>
        <v>F01010000000001 Хліб</v>
      </c>
    </row>
    <row r="4" spans="1:3" x14ac:dyDescent="0.3">
      <c r="A4" s="11" t="s">
        <v>22</v>
      </c>
      <c r="B4" s="10" t="s">
        <v>23</v>
      </c>
      <c r="C4" s="12" t="str">
        <f t="shared" ref="C4:C30" si="0">CONCATENATE(A4," ",B4)</f>
        <v>F01010000000005 Батон</v>
      </c>
    </row>
    <row r="5" spans="1:3" x14ac:dyDescent="0.3">
      <c r="A5" s="11" t="s">
        <v>24</v>
      </c>
      <c r="B5" s="10" t="s">
        <v>25</v>
      </c>
      <c r="C5" s="12" t="str">
        <f t="shared" si="0"/>
        <v>F01010000000015 Борошно</v>
      </c>
    </row>
    <row r="6" spans="1:3" x14ac:dyDescent="0.3">
      <c r="A6" s="11" t="s">
        <v>26</v>
      </c>
      <c r="B6" s="10" t="s">
        <v>27</v>
      </c>
      <c r="C6" s="12" t="str">
        <f t="shared" si="0"/>
        <v>F01010000000020 Сухарі</v>
      </c>
    </row>
    <row r="7" spans="1:3" x14ac:dyDescent="0.3">
      <c r="A7" s="11" t="s">
        <v>28</v>
      </c>
      <c r="B7" s="10" t="s">
        <v>29</v>
      </c>
      <c r="C7" s="12" t="str">
        <f t="shared" si="0"/>
        <v>F01010000000025 Сухе печиво</v>
      </c>
    </row>
    <row r="8" spans="1:3" x14ac:dyDescent="0.3">
      <c r="A8" s="11" t="s">
        <v>30</v>
      </c>
      <c r="B8" s="10" t="s">
        <v>31</v>
      </c>
      <c r="C8" s="12" t="str">
        <f t="shared" si="0"/>
        <v>F01010000000030 Крупи</v>
      </c>
    </row>
    <row r="9" spans="1:3" x14ac:dyDescent="0.3">
      <c r="A9" s="11" t="s">
        <v>32</v>
      </c>
      <c r="B9" s="10" t="s">
        <v>33</v>
      </c>
      <c r="C9" s="12" t="str">
        <f t="shared" si="0"/>
        <v>F01010000000035 Пластівці</v>
      </c>
    </row>
    <row r="10" spans="1:3" x14ac:dyDescent="0.3">
      <c r="A10" s="11" t="s">
        <v>34</v>
      </c>
      <c r="B10" s="10" t="s">
        <v>35</v>
      </c>
      <c r="C10" s="12" t="str">
        <f t="shared" si="0"/>
        <v>F01010000000040 Макаронні вироби</v>
      </c>
    </row>
    <row r="11" spans="1:3" x14ac:dyDescent="0.3">
      <c r="A11" s="11" t="s">
        <v>36</v>
      </c>
      <c r="B11" s="10" t="s">
        <v>37</v>
      </c>
      <c r="C11" s="12" t="str">
        <f t="shared" si="0"/>
        <v>F01010000000045 Яйця</v>
      </c>
    </row>
    <row r="12" spans="1:3" x14ac:dyDescent="0.3">
      <c r="A12" s="11" t="s">
        <v>38</v>
      </c>
      <c r="B12" s="10" t="s">
        <v>39</v>
      </c>
      <c r="C12" s="12" t="str">
        <f t="shared" si="0"/>
        <v>F01010000000050 М'ясо великої  рогатої худоби</v>
      </c>
    </row>
    <row r="13" spans="1:3" x14ac:dyDescent="0.3">
      <c r="A13" s="11" t="s">
        <v>40</v>
      </c>
      <c r="B13" s="10" t="s">
        <v>41</v>
      </c>
      <c r="C13" s="12" t="str">
        <f t="shared" si="0"/>
        <v>F01010000000055 Свинина</v>
      </c>
    </row>
    <row r="14" spans="1:3" x14ac:dyDescent="0.3">
      <c r="A14" s="11" t="s">
        <v>42</v>
      </c>
      <c r="B14" s="10" t="s">
        <v>43</v>
      </c>
      <c r="C14" s="12" t="str">
        <f t="shared" si="0"/>
        <v>F01010000000060 М'ясо птиці</v>
      </c>
    </row>
    <row r="15" spans="1:3" x14ac:dyDescent="0.3">
      <c r="A15" s="11" t="s">
        <v>44</v>
      </c>
      <c r="B15" s="10" t="s">
        <v>45</v>
      </c>
      <c r="C15" s="12" t="str">
        <f t="shared" si="0"/>
        <v>F01010000000065 Консерви</v>
      </c>
    </row>
    <row r="16" spans="1:3" x14ac:dyDescent="0.3">
      <c r="A16" s="11" t="s">
        <v>46</v>
      </c>
      <c r="B16" s="10" t="s">
        <v>47</v>
      </c>
      <c r="C16" s="12" t="str">
        <f t="shared" si="0"/>
        <v>F01010000000070 Цукор</v>
      </c>
    </row>
    <row r="17" spans="1:3" x14ac:dyDescent="0.3">
      <c r="A17" s="11" t="s">
        <v>48</v>
      </c>
      <c r="B17" s="10" t="s">
        <v>49</v>
      </c>
      <c r="C17" s="12" t="str">
        <f t="shared" si="0"/>
        <v>F01010000000075 Олія соняшникова</v>
      </c>
    </row>
    <row r="18" spans="1:3" x14ac:dyDescent="0.3">
      <c r="A18" s="11" t="s">
        <v>50</v>
      </c>
      <c r="B18" s="10" t="s">
        <v>51</v>
      </c>
      <c r="C18" s="12" t="str">
        <f t="shared" si="0"/>
        <v>F01010000000080 Сир</v>
      </c>
    </row>
    <row r="19" spans="1:3" x14ac:dyDescent="0.3">
      <c r="A19" s="11" t="s">
        <v>52</v>
      </c>
      <c r="B19" s="10" t="s">
        <v>53</v>
      </c>
      <c r="C19" s="12" t="str">
        <f t="shared" si="0"/>
        <v>F01010000000085 Згущене  молоко</v>
      </c>
    </row>
    <row r="20" spans="1:3" x14ac:dyDescent="0.3">
      <c r="A20" s="11" t="s">
        <v>54</v>
      </c>
      <c r="B20" s="10" t="s">
        <v>55</v>
      </c>
      <c r="C20" s="12" t="str">
        <f t="shared" si="0"/>
        <v>F01010000000090 Вершкове масло</v>
      </c>
    </row>
    <row r="21" spans="1:3" x14ac:dyDescent="0.3">
      <c r="A21" s="11" t="s">
        <v>56</v>
      </c>
      <c r="B21" s="10" t="s">
        <v>57</v>
      </c>
      <c r="C21" s="12" t="str">
        <f t="shared" si="0"/>
        <v>F01010000000091 Молоко сухе</v>
      </c>
    </row>
    <row r="22" spans="1:3" x14ac:dyDescent="0.3">
      <c r="A22" s="11" t="s">
        <v>58</v>
      </c>
      <c r="B22" s="10" t="s">
        <v>59</v>
      </c>
      <c r="C22" s="12" t="str">
        <f t="shared" si="0"/>
        <v>F01010000000095 Сіль</v>
      </c>
    </row>
    <row r="23" spans="1:3" x14ac:dyDescent="0.3">
      <c r="A23" s="11" t="s">
        <v>60</v>
      </c>
      <c r="B23" s="10" t="s">
        <v>61</v>
      </c>
      <c r="C23" s="12" t="str">
        <f t="shared" si="0"/>
        <v>F01010000000100 Пшениця</v>
      </c>
    </row>
    <row r="24" spans="1:3" x14ac:dyDescent="0.3">
      <c r="A24" s="11" t="s">
        <v>62</v>
      </c>
      <c r="B24" s="10" t="s">
        <v>63</v>
      </c>
      <c r="C24" s="12" t="str">
        <f t="shared" si="0"/>
        <v>F01010000000105 Безалкогольні напої</v>
      </c>
    </row>
    <row r="25" spans="1:3" x14ac:dyDescent="0.3">
      <c r="A25" s="11" t="s">
        <v>64</v>
      </c>
      <c r="B25" s="10" t="s">
        <v>65</v>
      </c>
      <c r="C25" s="12" t="str">
        <f t="shared" si="0"/>
        <v>F01010000000110 Чай</v>
      </c>
    </row>
    <row r="26" spans="1:3" x14ac:dyDescent="0.3">
      <c r="A26" s="11" t="s">
        <v>66</v>
      </c>
      <c r="B26" s="10" t="s">
        <v>67</v>
      </c>
      <c r="C26" s="12" t="str">
        <f t="shared" si="0"/>
        <v>F01010000000115 Кава</v>
      </c>
    </row>
    <row r="27" spans="1:3" x14ac:dyDescent="0.3">
      <c r="A27" s="11" t="s">
        <v>68</v>
      </c>
      <c r="B27" s="10" t="s">
        <v>69</v>
      </c>
      <c r="C27" s="12" t="str">
        <f t="shared" si="0"/>
        <v>F01010000000120 Супи</v>
      </c>
    </row>
    <row r="28" spans="1:3" x14ac:dyDescent="0.3">
      <c r="A28" s="11" t="s">
        <v>70</v>
      </c>
      <c r="B28" s="10" t="s">
        <v>71</v>
      </c>
      <c r="C28" s="12" t="str">
        <f t="shared" si="0"/>
        <v>F01010000000125 Бульйони  (порошкоподібні, у кубиках тощо)</v>
      </c>
    </row>
    <row r="29" spans="1:3" x14ac:dyDescent="0.3">
      <c r="A29" s="11" t="s">
        <v>72</v>
      </c>
      <c r="B29" s="10" t="s">
        <v>73</v>
      </c>
      <c r="C29" s="12" t="str">
        <f t="shared" si="0"/>
        <v>F01010000000130 Дріжджі</v>
      </c>
    </row>
    <row r="30" spans="1:3" ht="15" thickBot="1" x14ac:dyDescent="0.35">
      <c r="A30" s="13" t="s">
        <v>74</v>
      </c>
      <c r="B30" s="14" t="s">
        <v>75</v>
      </c>
      <c r="C30" s="15" t="str">
        <f t="shared" si="0"/>
        <v>F01010000000135 Дитяче харчування</v>
      </c>
    </row>
  </sheetData>
  <sheetProtection algorithmName="SHA-512" hashValue="V9Fbgp0+dZKXiWYYKfHbrTkwRHSDv/wbLr7fYQwEMMnuKhGOfRloZdHbjuzieLg5rwEJVb/W8je1jIrpBdLIxw==" saltValue="PBnmggUuP+++jbe3Cpn1GQ==" spinCount="100000" sheet="1" objects="1" scenarios="1"/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0"/>
  <sheetViews>
    <sheetView workbookViewId="0">
      <selection activeCell="C14" sqref="C14"/>
    </sheetView>
  </sheetViews>
  <sheetFormatPr defaultRowHeight="14.4" x14ac:dyDescent="0.3"/>
  <cols>
    <col min="1" max="1" width="10" customWidth="1"/>
    <col min="2" max="2" width="27.33203125" customWidth="1"/>
    <col min="3" max="3" width="41.44140625" customWidth="1"/>
  </cols>
  <sheetData>
    <row r="1" spans="1:3" ht="26.25" customHeight="1" thickBot="1" x14ac:dyDescent="0.35">
      <c r="A1" s="20" t="s">
        <v>107</v>
      </c>
      <c r="B1" s="35" t="s">
        <v>108</v>
      </c>
      <c r="C1" s="36" t="s">
        <v>109</v>
      </c>
    </row>
    <row r="2" spans="1:3" x14ac:dyDescent="0.3">
      <c r="A2" s="16" t="s">
        <v>78</v>
      </c>
      <c r="B2" s="17" t="s">
        <v>110</v>
      </c>
      <c r="C2" s="23" t="str">
        <f>CONCATENATE(A2," ",B2)</f>
        <v>20089290 Вінницька ВА</v>
      </c>
    </row>
    <row r="3" spans="1:3" x14ac:dyDescent="0.3">
      <c r="A3" s="11" t="s">
        <v>79</v>
      </c>
      <c r="B3" s="10" t="s">
        <v>111</v>
      </c>
      <c r="C3" s="21" t="str">
        <f t="shared" ref="C3:C30" si="0">CONCATENATE(A3," ",B3)</f>
        <v>13366926 Волинська ВА</v>
      </c>
    </row>
    <row r="4" spans="1:3" x14ac:dyDescent="0.3">
      <c r="A4" s="11" t="s">
        <v>80</v>
      </c>
      <c r="B4" s="10" t="s">
        <v>112</v>
      </c>
      <c r="C4" s="21" t="str">
        <f t="shared" si="0"/>
        <v>00022467 Дніпропетровська ВА</v>
      </c>
    </row>
    <row r="5" spans="1:3" x14ac:dyDescent="0.3">
      <c r="A5" s="11" t="s">
        <v>85</v>
      </c>
      <c r="B5" s="10" t="s">
        <v>113</v>
      </c>
      <c r="C5" s="21" t="str">
        <f t="shared" si="0"/>
        <v>00022473 Донецька ВА</v>
      </c>
    </row>
    <row r="6" spans="1:3" x14ac:dyDescent="0.3">
      <c r="A6" s="11" t="s">
        <v>104</v>
      </c>
      <c r="B6" s="10" t="s">
        <v>114</v>
      </c>
      <c r="C6" s="21" t="str">
        <f t="shared" si="0"/>
        <v>00022489 Житомирська ВА</v>
      </c>
    </row>
    <row r="7" spans="1:3" x14ac:dyDescent="0.3">
      <c r="A7" s="11" t="s">
        <v>105</v>
      </c>
      <c r="B7" s="10" t="s">
        <v>115</v>
      </c>
      <c r="C7" s="21" t="str">
        <f t="shared" si="0"/>
        <v>00022496 Закарпатська ВА</v>
      </c>
    </row>
    <row r="8" spans="1:3" x14ac:dyDescent="0.3">
      <c r="A8" s="11" t="s">
        <v>81</v>
      </c>
      <c r="B8" s="10" t="s">
        <v>116</v>
      </c>
      <c r="C8" s="21" t="str">
        <f t="shared" si="0"/>
        <v>00022504 Запорізька ВА</v>
      </c>
    </row>
    <row r="9" spans="1:3" x14ac:dyDescent="0.3">
      <c r="A9" s="11" t="s">
        <v>82</v>
      </c>
      <c r="B9" s="10" t="s">
        <v>117</v>
      </c>
      <c r="C9" s="21" t="str">
        <f t="shared" si="0"/>
        <v>20567921 Івано-Франківська ВА</v>
      </c>
    </row>
    <row r="10" spans="1:3" x14ac:dyDescent="0.3">
      <c r="A10" s="11" t="s">
        <v>83</v>
      </c>
      <c r="B10" s="10" t="s">
        <v>118</v>
      </c>
      <c r="C10" s="21" t="str">
        <f t="shared" si="0"/>
        <v>00022533 Київська ВА</v>
      </c>
    </row>
    <row r="11" spans="1:3" x14ac:dyDescent="0.3">
      <c r="A11" s="11" t="s">
        <v>100</v>
      </c>
      <c r="B11" s="10" t="s">
        <v>119</v>
      </c>
      <c r="C11" s="21" t="str">
        <f t="shared" si="0"/>
        <v>00022527 Київська міська ВА</v>
      </c>
    </row>
    <row r="12" spans="1:3" x14ac:dyDescent="0.3">
      <c r="A12" s="11" t="s">
        <v>84</v>
      </c>
      <c r="B12" s="10" t="s">
        <v>120</v>
      </c>
      <c r="C12" s="21" t="str">
        <f t="shared" si="0"/>
        <v>00022543 Кіровоградська ВА</v>
      </c>
    </row>
    <row r="13" spans="1:3" x14ac:dyDescent="0.3">
      <c r="A13" s="11" t="s">
        <v>86</v>
      </c>
      <c r="B13" s="10" t="s">
        <v>121</v>
      </c>
      <c r="C13" s="21" t="str">
        <f t="shared" si="0"/>
        <v>00022450 Луганська ВА</v>
      </c>
    </row>
    <row r="14" spans="1:3" x14ac:dyDescent="0.3">
      <c r="A14" s="11" t="s">
        <v>87</v>
      </c>
      <c r="B14" s="10" t="s">
        <v>122</v>
      </c>
      <c r="C14" s="21" t="str">
        <f t="shared" si="0"/>
        <v>00022562 Львівська ВА</v>
      </c>
    </row>
    <row r="15" spans="1:3" x14ac:dyDescent="0.3">
      <c r="A15" s="11" t="s">
        <v>88</v>
      </c>
      <c r="B15" s="10" t="s">
        <v>123</v>
      </c>
      <c r="C15" s="21" t="str">
        <f t="shared" si="0"/>
        <v>00022579 Миколаївська ВА</v>
      </c>
    </row>
    <row r="16" spans="1:3" x14ac:dyDescent="0.3">
      <c r="A16" s="11" t="s">
        <v>89</v>
      </c>
      <c r="B16" s="10" t="s">
        <v>124</v>
      </c>
      <c r="C16" s="21" t="str">
        <f t="shared" si="0"/>
        <v>00022585 Одеська ВА</v>
      </c>
    </row>
    <row r="17" spans="1:3" x14ac:dyDescent="0.3">
      <c r="A17" s="11" t="s">
        <v>90</v>
      </c>
      <c r="B17" s="10" t="s">
        <v>125</v>
      </c>
      <c r="C17" s="21" t="str">
        <f t="shared" si="0"/>
        <v>00022591 Полтавська ВА</v>
      </c>
    </row>
    <row r="18" spans="1:3" x14ac:dyDescent="0.3">
      <c r="A18" s="11" t="s">
        <v>91</v>
      </c>
      <c r="B18" s="10" t="s">
        <v>126</v>
      </c>
      <c r="C18" s="21" t="str">
        <f t="shared" si="0"/>
        <v>13986712 Рівненська ВА</v>
      </c>
    </row>
    <row r="19" spans="1:3" x14ac:dyDescent="0.3">
      <c r="A19" s="11" t="s">
        <v>92</v>
      </c>
      <c r="B19" s="10" t="s">
        <v>127</v>
      </c>
      <c r="C19" s="21" t="str">
        <f t="shared" si="0"/>
        <v>14005581 Сумська ВА</v>
      </c>
    </row>
    <row r="20" spans="1:3" x14ac:dyDescent="0.3">
      <c r="A20" s="11" t="s">
        <v>93</v>
      </c>
      <c r="B20" s="10" t="s">
        <v>128</v>
      </c>
      <c r="C20" s="21" t="str">
        <f t="shared" si="0"/>
        <v>00022622 Тернопільська ВА</v>
      </c>
    </row>
    <row r="21" spans="1:3" x14ac:dyDescent="0.3">
      <c r="A21" s="11" t="s">
        <v>94</v>
      </c>
      <c r="B21" s="10" t="s">
        <v>129</v>
      </c>
      <c r="C21" s="21" t="str">
        <f t="shared" si="0"/>
        <v>23912956 Харківська ВА</v>
      </c>
    </row>
    <row r="22" spans="1:3" x14ac:dyDescent="0.3">
      <c r="A22" s="11" t="s">
        <v>95</v>
      </c>
      <c r="B22" s="10" t="s">
        <v>130</v>
      </c>
      <c r="C22" s="21" t="str">
        <f t="shared" si="0"/>
        <v>00022645 Херсонська ВА</v>
      </c>
    </row>
    <row r="23" spans="1:3" x14ac:dyDescent="0.3">
      <c r="A23" s="11" t="s">
        <v>96</v>
      </c>
      <c r="B23" s="10" t="s">
        <v>131</v>
      </c>
      <c r="C23" s="21" t="str">
        <f t="shared" si="0"/>
        <v>22985083 Хмельницька ВА</v>
      </c>
    </row>
    <row r="24" spans="1:3" x14ac:dyDescent="0.3">
      <c r="A24" s="11" t="s">
        <v>97</v>
      </c>
      <c r="B24" s="10" t="s">
        <v>132</v>
      </c>
      <c r="C24" s="21" t="str">
        <f t="shared" si="0"/>
        <v>00022668 Черкаська ВА</v>
      </c>
    </row>
    <row r="25" spans="1:3" x14ac:dyDescent="0.3">
      <c r="A25" s="11" t="s">
        <v>98</v>
      </c>
      <c r="B25" s="10" t="s">
        <v>133</v>
      </c>
      <c r="C25" s="21" t="str">
        <f t="shared" si="0"/>
        <v>00022680 Чернівецька ВА</v>
      </c>
    </row>
    <row r="26" spans="1:3" x14ac:dyDescent="0.3">
      <c r="A26" s="11" t="s">
        <v>99</v>
      </c>
      <c r="B26" s="10" t="s">
        <v>134</v>
      </c>
      <c r="C26" s="21" t="str">
        <f t="shared" si="0"/>
        <v>00022674 Чернігівська ВА</v>
      </c>
    </row>
    <row r="27" spans="1:3" x14ac:dyDescent="0.3">
      <c r="A27" s="11" t="s">
        <v>102</v>
      </c>
      <c r="B27" s="10" t="s">
        <v>135</v>
      </c>
      <c r="C27" s="21" t="str">
        <f t="shared" si="0"/>
        <v>37471967 МінАгро</v>
      </c>
    </row>
    <row r="28" spans="1:3" x14ac:dyDescent="0.3">
      <c r="A28" s="11" t="s">
        <v>103</v>
      </c>
      <c r="B28" s="10" t="s">
        <v>136</v>
      </c>
      <c r="C28" s="21" t="str">
        <f t="shared" si="0"/>
        <v>37508596 МінЕкономіки</v>
      </c>
    </row>
    <row r="29" spans="1:3" x14ac:dyDescent="0.3">
      <c r="A29" s="11" t="s">
        <v>101</v>
      </c>
      <c r="B29" s="10" t="s">
        <v>137</v>
      </c>
      <c r="C29" s="21" t="str">
        <f t="shared" si="0"/>
        <v>00012925 МОЗ</v>
      </c>
    </row>
    <row r="30" spans="1:3" ht="15" thickBot="1" x14ac:dyDescent="0.35">
      <c r="A30" s="13" t="s">
        <v>106</v>
      </c>
      <c r="B30" s="14" t="s">
        <v>138</v>
      </c>
      <c r="C30" s="22" t="str">
        <f t="shared" si="0"/>
        <v>00013741 МінПаливаТаЕнергетики</v>
      </c>
    </row>
  </sheetData>
  <sheetProtection algorithmName="SHA-512" hashValue="Zl16VItf+zs88ZBevYnieXDlxHyhjgmK/dvTK219OthsKuOiPbec+UM98AZmncZRvF3q+gjL8bs6WdnLMSRisg==" saltValue="65DKhE9xEU0gLjX67NItTg==" spinCount="100000" sheet="1" objects="1" scenarios="1"/>
  <sortState ref="A2:B30">
    <sortCondition ref="B2:B3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C31"/>
  <sheetViews>
    <sheetView workbookViewId="0">
      <selection activeCell="B11" sqref="B11"/>
    </sheetView>
  </sheetViews>
  <sheetFormatPr defaultRowHeight="14.4" x14ac:dyDescent="0.3"/>
  <cols>
    <col min="1" max="1" width="8.109375" customWidth="1"/>
    <col min="2" max="2" width="34" customWidth="1"/>
    <col min="3" max="3" width="32.88671875" customWidth="1"/>
  </cols>
  <sheetData>
    <row r="1" spans="1:3" ht="15" thickBot="1" x14ac:dyDescent="0.35">
      <c r="A1" s="32" t="s">
        <v>164</v>
      </c>
      <c r="B1" s="33" t="s">
        <v>1</v>
      </c>
      <c r="C1" s="34" t="s">
        <v>19</v>
      </c>
    </row>
    <row r="2" spans="1:3" x14ac:dyDescent="0.3">
      <c r="A2" s="38">
        <v>166</v>
      </c>
      <c r="B2" s="10" t="s">
        <v>163</v>
      </c>
      <c r="C2" s="10" t="s">
        <v>16</v>
      </c>
    </row>
    <row r="3" spans="1:3" x14ac:dyDescent="0.3">
      <c r="A3" s="38">
        <v>168</v>
      </c>
      <c r="B3" s="10" t="s">
        <v>195</v>
      </c>
      <c r="C3" s="10" t="s">
        <v>17</v>
      </c>
    </row>
    <row r="4" spans="1:3" x14ac:dyDescent="0.3">
      <c r="A4" s="38">
        <v>163</v>
      </c>
      <c r="B4" s="10" t="s">
        <v>143</v>
      </c>
      <c r="C4" s="10" t="s">
        <v>144</v>
      </c>
    </row>
    <row r="5" spans="1:3" x14ac:dyDescent="0.3">
      <c r="A5" s="38">
        <v>161</v>
      </c>
      <c r="B5" s="10" t="s">
        <v>179</v>
      </c>
      <c r="C5" s="10" t="s">
        <v>180</v>
      </c>
    </row>
    <row r="6" spans="1:3" x14ac:dyDescent="0.3">
      <c r="A6" s="38">
        <v>796</v>
      </c>
      <c r="B6" s="10" t="s">
        <v>198</v>
      </c>
      <c r="C6" s="10" t="s">
        <v>15</v>
      </c>
    </row>
    <row r="7" spans="1:3" x14ac:dyDescent="0.3">
      <c r="A7" s="38">
        <v>120</v>
      </c>
      <c r="B7" s="10" t="s">
        <v>175</v>
      </c>
      <c r="C7" s="10" t="s">
        <v>176</v>
      </c>
    </row>
    <row r="8" spans="1:3" x14ac:dyDescent="0.3">
      <c r="A8" s="38">
        <v>119</v>
      </c>
      <c r="B8" s="10" t="s">
        <v>181</v>
      </c>
      <c r="C8" s="10" t="s">
        <v>182</v>
      </c>
    </row>
    <row r="9" spans="1:3" x14ac:dyDescent="0.3">
      <c r="A9" s="38">
        <v>118</v>
      </c>
      <c r="B9" s="10" t="s">
        <v>145</v>
      </c>
      <c r="C9" s="10" t="s">
        <v>146</v>
      </c>
    </row>
    <row r="10" spans="1:3" x14ac:dyDescent="0.3">
      <c r="A10" s="38">
        <v>113</v>
      </c>
      <c r="B10" s="10" t="s">
        <v>169</v>
      </c>
      <c r="C10" s="10" t="s">
        <v>170</v>
      </c>
    </row>
    <row r="11" spans="1:3" x14ac:dyDescent="0.3">
      <c r="A11" s="38">
        <v>112</v>
      </c>
      <c r="B11" s="10" t="s">
        <v>167</v>
      </c>
      <c r="C11" s="10" t="s">
        <v>168</v>
      </c>
    </row>
    <row r="12" spans="1:3" x14ac:dyDescent="0.3">
      <c r="A12" s="38">
        <v>111</v>
      </c>
      <c r="B12" s="10" t="s">
        <v>173</v>
      </c>
      <c r="C12" s="10" t="s">
        <v>174</v>
      </c>
    </row>
    <row r="13" spans="1:3" x14ac:dyDescent="0.3">
      <c r="A13" s="38">
        <v>110</v>
      </c>
      <c r="B13" s="10" t="s">
        <v>171</v>
      </c>
      <c r="C13" s="10" t="s">
        <v>172</v>
      </c>
    </row>
    <row r="14" spans="1:3" x14ac:dyDescent="0.3">
      <c r="A14" s="38">
        <v>55</v>
      </c>
      <c r="B14" s="10" t="s">
        <v>155</v>
      </c>
      <c r="C14" s="10" t="s">
        <v>156</v>
      </c>
    </row>
    <row r="15" spans="1:3" x14ac:dyDescent="0.3">
      <c r="A15" s="38">
        <v>53</v>
      </c>
      <c r="B15" s="10" t="s">
        <v>153</v>
      </c>
      <c r="C15" s="10" t="s">
        <v>154</v>
      </c>
    </row>
    <row r="16" spans="1:3" x14ac:dyDescent="0.3">
      <c r="A16" s="38">
        <v>51</v>
      </c>
      <c r="B16" s="10" t="s">
        <v>159</v>
      </c>
      <c r="C16" s="10" t="s">
        <v>160</v>
      </c>
    </row>
    <row r="17" spans="1:3" x14ac:dyDescent="0.3">
      <c r="A17" s="38">
        <v>50</v>
      </c>
      <c r="B17" s="10" t="s">
        <v>157</v>
      </c>
      <c r="C17" s="10" t="s">
        <v>158</v>
      </c>
    </row>
    <row r="18" spans="1:3" x14ac:dyDescent="0.3">
      <c r="A18" s="38">
        <v>11</v>
      </c>
      <c r="B18" s="10" t="s">
        <v>189</v>
      </c>
      <c r="C18" s="10" t="s">
        <v>190</v>
      </c>
    </row>
    <row r="19" spans="1:3" x14ac:dyDescent="0.3">
      <c r="A19" s="38">
        <v>8</v>
      </c>
      <c r="B19" s="10" t="s">
        <v>165</v>
      </c>
      <c r="C19" s="10" t="s">
        <v>166</v>
      </c>
    </row>
    <row r="20" spans="1:3" x14ac:dyDescent="0.3">
      <c r="A20" s="38">
        <v>6</v>
      </c>
      <c r="B20" s="10" t="s">
        <v>177</v>
      </c>
      <c r="C20" s="10" t="s">
        <v>178</v>
      </c>
    </row>
    <row r="21" spans="1:3" x14ac:dyDescent="0.3">
      <c r="A21" s="38">
        <v>5</v>
      </c>
      <c r="B21" s="10" t="s">
        <v>147</v>
      </c>
      <c r="C21" s="10" t="s">
        <v>148</v>
      </c>
    </row>
    <row r="22" spans="1:3" x14ac:dyDescent="0.3">
      <c r="A22" s="38">
        <v>4</v>
      </c>
      <c r="B22" s="10" t="s">
        <v>193</v>
      </c>
      <c r="C22" s="10" t="s">
        <v>194</v>
      </c>
    </row>
    <row r="23" spans="1:3" x14ac:dyDescent="0.3">
      <c r="A23" s="38">
        <v>3</v>
      </c>
      <c r="B23" s="10" t="s">
        <v>183</v>
      </c>
      <c r="C23" s="10" t="s">
        <v>184</v>
      </c>
    </row>
    <row r="24" spans="1:3" x14ac:dyDescent="0.3">
      <c r="A24" s="38">
        <v>744</v>
      </c>
      <c r="B24" s="10" t="s">
        <v>141</v>
      </c>
      <c r="C24" s="10" t="s">
        <v>142</v>
      </c>
    </row>
    <row r="25" spans="1:3" x14ac:dyDescent="0.3">
      <c r="A25" s="38">
        <v>639</v>
      </c>
      <c r="B25" s="10" t="s">
        <v>151</v>
      </c>
      <c r="C25" s="10" t="s">
        <v>152</v>
      </c>
    </row>
    <row r="26" spans="1:3" x14ac:dyDescent="0.3">
      <c r="A26" s="38">
        <v>366</v>
      </c>
      <c r="B26" s="10" t="s">
        <v>191</v>
      </c>
      <c r="C26" s="10" t="s">
        <v>192</v>
      </c>
    </row>
    <row r="27" spans="1:3" x14ac:dyDescent="0.3">
      <c r="A27" s="38">
        <v>365</v>
      </c>
      <c r="B27" s="10" t="s">
        <v>187</v>
      </c>
      <c r="C27" s="10" t="s">
        <v>188</v>
      </c>
    </row>
    <row r="28" spans="1:3" x14ac:dyDescent="0.3">
      <c r="A28" s="38">
        <v>364</v>
      </c>
      <c r="B28" s="10" t="s">
        <v>161</v>
      </c>
      <c r="C28" s="10" t="s">
        <v>162</v>
      </c>
    </row>
    <row r="29" spans="1:3" x14ac:dyDescent="0.3">
      <c r="A29" s="38">
        <v>362</v>
      </c>
      <c r="B29" s="10" t="s">
        <v>185</v>
      </c>
      <c r="C29" s="10" t="s">
        <v>186</v>
      </c>
    </row>
    <row r="30" spans="1:3" x14ac:dyDescent="0.3">
      <c r="A30" s="38">
        <v>359</v>
      </c>
      <c r="B30" s="10" t="s">
        <v>149</v>
      </c>
      <c r="C30" s="10" t="s">
        <v>150</v>
      </c>
    </row>
    <row r="31" spans="1:3" x14ac:dyDescent="0.3">
      <c r="A31" s="38">
        <v>167</v>
      </c>
      <c r="B31" s="10" t="s">
        <v>196</v>
      </c>
      <c r="C31" s="10" t="s">
        <v>197</v>
      </c>
    </row>
  </sheetData>
  <sheetProtection algorithmName="SHA-512" hashValue="FHxUkpQfKGZSNA6T32l+e1SQ5qNYt8Q+TK50I+d4ftWilxpKBTFN2en9l+YY3fKc0ZRtc5e5fwTnjt6+QkcsSA==" saltValue="uBAGlRCepQNAgSlL7Hmwn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Рахунок</vt:lpstr>
      <vt:lpstr>Продукція</vt:lpstr>
      <vt:lpstr>Замовники</vt:lpstr>
      <vt:lpstr>Одиниці виміру</vt:lpstr>
      <vt:lpstr>Замовники</vt:lpstr>
      <vt:lpstr>Одиниці_виміру</vt:lpstr>
      <vt:lpstr>Продукція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Serhii Maksymenko</dc:creator>
  <cp:lastModifiedBy>Oleksandr Bilodid</cp:lastModifiedBy>
  <cp:lastPrinted>2022-03-11T16:14:38Z</cp:lastPrinted>
  <dcterms:created xsi:type="dcterms:W3CDTF">2022-03-11T11:22:12Z</dcterms:created>
  <dcterms:modified xsi:type="dcterms:W3CDTF">2022-03-21T08:00:49Z</dcterms:modified>
</cp:coreProperties>
</file>